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ony\Desktop\2DO TRIM 2022 ONAVAS BAJADOS DE ISAF\LDF\"/>
    </mc:Choice>
  </mc:AlternateContent>
  <xr:revisionPtr revIDLastSave="0" documentId="8_{DE014D0A-274E-416A-A9E0-8CD7D5A98F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/>
  <c r="E75" i="1"/>
  <c r="E74" i="1"/>
  <c r="C76" i="1"/>
  <c r="C75" i="1"/>
  <c r="C74" i="1" s="1"/>
  <c r="D72" i="1"/>
  <c r="D82" i="1" s="1"/>
  <c r="D84" i="1" s="1"/>
  <c r="E72" i="1"/>
  <c r="E82" i="1"/>
  <c r="E84" i="1" s="1"/>
  <c r="C72" i="1"/>
  <c r="C82" i="1" s="1"/>
  <c r="C84" i="1" s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 s="1"/>
  <c r="E54" i="1"/>
  <c r="C54" i="1"/>
  <c r="D44" i="1"/>
  <c r="E44" i="1"/>
  <c r="C44" i="1"/>
  <c r="D41" i="1"/>
  <c r="D48" i="1"/>
  <c r="D12" i="1" s="1"/>
  <c r="D9" i="1" s="1"/>
  <c r="D22" i="1" s="1"/>
  <c r="D24" i="1" s="1"/>
  <c r="D26" i="1" s="1"/>
  <c r="D35" i="1" s="1"/>
  <c r="E41" i="1"/>
  <c r="E48" i="1" s="1"/>
  <c r="E12" i="1" s="1"/>
  <c r="E9" i="1" s="1"/>
  <c r="E22" i="1" s="1"/>
  <c r="E24" i="1" s="1"/>
  <c r="E26" i="1" s="1"/>
  <c r="E35" i="1" s="1"/>
  <c r="C41" i="1"/>
  <c r="C48" i="1"/>
  <c r="C12" i="1" s="1"/>
  <c r="C9" i="1" s="1"/>
  <c r="C22" i="1" s="1"/>
  <c r="C24" i="1" s="1"/>
  <c r="C26" i="1" s="1"/>
  <c r="C35" i="1" s="1"/>
  <c r="D31" i="1"/>
  <c r="E31" i="1"/>
  <c r="C31" i="1"/>
  <c r="E18" i="1"/>
  <c r="D18" i="1"/>
  <c r="D14" i="1"/>
  <c r="E14" i="1"/>
  <c r="C14" i="1"/>
  <c r="E64" i="1"/>
  <c r="E66" i="1" s="1"/>
  <c r="C64" i="1"/>
  <c r="C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<sst xmlns="http://schemas.openxmlformats.org/spreadsheetml/2006/main" count="70" uniqueCount="46">
  <si>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</si>
  <si>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</si>
  <si>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</si>
  <si>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</si>
  <si>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</si>
  <si>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</si>
  <si>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</si>
  <si>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</si>
  <si>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</si>
  <si>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</si>
  <si>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</si>
  <si>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</si>
  <si>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</si>
  <si>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</si>
  <si>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</si>
  <si>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</si>
  <si>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</si>
  <si>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</si>
  <si>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</si>
  <si>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</si>
  <si>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</si>
  <si>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</si>
  <si>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</si>
  <si>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</si>
  <si>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</si>
  <si>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</si>
  <si>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</si>
  <si>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</si>
  <si>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</si>
  <si>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</si>
  <si>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</si>
  <si>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</si>
  <si>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</si>
  <si>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</si>
  <si>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</si>
  <si>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</si>
  <si>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</si>
  <si>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</si>
  <si>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</si>
  <si>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</si>
  <si>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</si>
  <si>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</si>
  <si>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</si>
  <si>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</si>
  <si>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ONAVAS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</si>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</sst>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3" sqref="B3:E3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16999730.490000002</v>
      </c>
      <c r="D9" s="8">
        <f>SUM(D10:D12)</f>
        <v>6443720.6799999997</v>
      </c>
      <c r="E9" s="8">
        <f>SUM(E10:E12)</f>
        <v>6443720.6799999997</v>
      </c>
    </row>
    <row r="10" spans="2:5" x14ac:dyDescent="0.2">
      <c r="B10" s="9" t="s">
        <v>9</v>
      </c>
      <c r="C10" s="6">
        <v>10501849.07</v>
      </c>
      <c r="D10" s="6">
        <v>6066672.0199999996</v>
      </c>
      <c r="E10" s="6">
        <v>6066672.0199999996</v>
      </c>
    </row>
    <row r="11" spans="2:5" x14ac:dyDescent="0.2">
      <c r="B11" s="9" t="s">
        <v>10</v>
      </c>
      <c r="C11" s="6">
        <v>6737881.4199999999</v>
      </c>
      <c r="D11" s="6">
        <v>546996.74</v>
      </c>
      <c r="E11" s="6">
        <v>546996.74</v>
      </c>
    </row>
    <row r="12" spans="2:5" x14ac:dyDescent="0.2">
      <c r="B12" s="9" t="s">
        <v>11</v>
      </c>
      <c r="C12" s="6">
        <f>C48</f>
        <v>-240000</v>
      </c>
      <c r="D12" s="6">
        <f>D48</f>
        <v>-169948.08</v>
      </c>
      <c r="E12" s="6">
        <f>E48</f>
        <v>-169948.08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16963730.490000002</v>
      </c>
      <c r="D14" s="8">
        <f>SUM(D15:D16)</f>
        <v>5921809.0099999998</v>
      </c>
      <c r="E14" s="8">
        <f>SUM(E15:E16)</f>
        <v>5921809.0099999998</v>
      </c>
    </row>
    <row r="15" spans="2:5" x14ac:dyDescent="0.2">
      <c r="B15" s="9" t="s">
        <v>12</v>
      </c>
      <c r="C15" s="6">
        <v>9896128.7400000002</v>
      </c>
      <c r="D15" s="6">
        <v>5318840.83</v>
      </c>
      <c r="E15" s="6">
        <v>5318840.83</v>
      </c>
    </row>
    <row r="16" spans="2:5" x14ac:dyDescent="0.2">
      <c r="B16" s="9" t="s">
        <v>13</v>
      </c>
      <c r="C16" s="6">
        <v>7067601.75</v>
      </c>
      <c r="D16" s="6">
        <v>602968.18000000005</v>
      </c>
      <c r="E16" s="6">
        <v>602968.18000000005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2">
      <c r="B19" s="9" t="s">
        <v>15</v>
      </c>
      <c r="C19" s="11"/>
      <c r="D19" s="6"/>
      <c r="E19" s="6"/>
    </row>
    <row r="20" spans="2:5" x14ac:dyDescent="0.2">
      <c r="B20" s="9" t="s">
        <v>16</v>
      </c>
      <c r="C20" s="11"/>
      <c r="D20" s="6"/>
      <c r="E20" s="6"/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36000</v>
      </c>
      <c r="D22" s="7">
        <f>D9-D14+D18</f>
        <v>521911.66999999993</v>
      </c>
      <c r="E22" s="7">
        <f>E9-E14+E18</f>
        <v>521911.66999999993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276000</v>
      </c>
      <c r="D24" s="7">
        <f>D22-D12</f>
        <v>691859.74999999988</v>
      </c>
      <c r="E24" s="7">
        <f>E22-E12</f>
        <v>691859.74999999988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276000</v>
      </c>
      <c r="D26" s="8">
        <f>D24-D18</f>
        <v>691859.74999999988</v>
      </c>
      <c r="E26" s="8">
        <f>E24-E18</f>
        <v>691859.74999999988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36000</v>
      </c>
      <c r="D31" s="7">
        <f>SUM(D32:D33)</f>
        <v>100698.64</v>
      </c>
      <c r="E31" s="7">
        <f>SUM(E32:E33)</f>
        <v>100698.64</v>
      </c>
    </row>
    <row r="32" spans="2:5" x14ac:dyDescent="0.2">
      <c r="B32" s="9" t="s">
        <v>24</v>
      </c>
      <c r="C32" s="6">
        <v>36000</v>
      </c>
      <c r="D32" s="10">
        <v>100698.64</v>
      </c>
      <c r="E32" s="10">
        <v>100698.64</v>
      </c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240000</v>
      </c>
      <c r="D35" s="8">
        <f>D26-D31</f>
        <v>591161.10999999987</v>
      </c>
      <c r="E35" s="8">
        <f>E26-E31</f>
        <v>591161.10999999987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 x14ac:dyDescent="0.25">
      <c r="B39" s="36"/>
      <c r="C39" s="40"/>
      <c r="D39" s="38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>
        <v>0</v>
      </c>
      <c r="D42" s="26">
        <v>0</v>
      </c>
      <c r="E42" s="26">
        <v>0</v>
      </c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240000</v>
      </c>
      <c r="D44" s="24">
        <f>SUM(D45:D46)</f>
        <v>169948.08</v>
      </c>
      <c r="E44" s="24">
        <f>SUM(E45:E46)</f>
        <v>169948.08</v>
      </c>
    </row>
    <row r="45" spans="2:5" x14ac:dyDescent="0.2">
      <c r="B45" s="25" t="s">
        <v>31</v>
      </c>
      <c r="C45" s="22">
        <v>240000</v>
      </c>
      <c r="D45" s="26">
        <v>169948.08</v>
      </c>
      <c r="E45" s="26">
        <v>169948.08</v>
      </c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-240000</v>
      </c>
      <c r="D48" s="23">
        <f>D41-D44</f>
        <v>-169948.08</v>
      </c>
      <c r="E48" s="23">
        <f>E41-E44</f>
        <v>-169948.08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38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10501849.07</v>
      </c>
      <c r="D54" s="26">
        <f>D10</f>
        <v>6066672.0199999996</v>
      </c>
      <c r="E54" s="26">
        <f>E10</f>
        <v>6066672.0199999996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-240000</v>
      </c>
      <c r="D56" s="26">
        <f>D42-D45</f>
        <v>-169948.08</v>
      </c>
      <c r="E56" s="26">
        <f>E42-E45</f>
        <v>-169948.08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240000</v>
      </c>
      <c r="D58" s="26">
        <f>D45</f>
        <v>169948.08</v>
      </c>
      <c r="E58" s="26">
        <f>E45</f>
        <v>169948.08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9896128.7400000002</v>
      </c>
      <c r="D60" s="22">
        <f>D15</f>
        <v>5318840.83</v>
      </c>
      <c r="E60" s="22">
        <f>E15</f>
        <v>5318840.83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365720.33000000007</v>
      </c>
      <c r="D64" s="23">
        <f>D54+D56-D60+D62</f>
        <v>577883.1099999994</v>
      </c>
      <c r="E64" s="23">
        <f>E54+E56-E60+E62</f>
        <v>577883.1099999994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605720.33000000007</v>
      </c>
      <c r="D66" s="23">
        <f>D64-D56</f>
        <v>747831.18999999936</v>
      </c>
      <c r="E66" s="23">
        <f>E64-E56</f>
        <v>747831.18999999936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 x14ac:dyDescent="0.25">
      <c r="B70" s="36"/>
      <c r="C70" s="40"/>
      <c r="D70" s="38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6737881.4199999999</v>
      </c>
      <c r="D72" s="26">
        <f>D11</f>
        <v>546996.74</v>
      </c>
      <c r="E72" s="26">
        <f>E11</f>
        <v>546996.74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7067601.75</v>
      </c>
      <c r="D78" s="22">
        <f>D16</f>
        <v>602968.18000000005</v>
      </c>
      <c r="E78" s="22">
        <f>E16</f>
        <v>602968.18000000005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-329720.33000000007</v>
      </c>
      <c r="D82" s="23">
        <f>D72+D74-D78+D80</f>
        <v>-55971.440000000061</v>
      </c>
      <c r="E82" s="23">
        <f>E72+E74-E78+E80</f>
        <v>-55971.440000000061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-329720.33000000007</v>
      </c>
      <c r="D84" s="23">
        <f>D82-D74</f>
        <v>-55971.440000000061</v>
      </c>
      <c r="E84" s="23">
        <f>E82-E74</f>
        <v>-55971.440000000061</v>
      </c>
    </row>
    <row r="85" spans="2:5" ht="13.5" thickBot="1" x14ac:dyDescent="0.25">
      <c r="B85" s="27"/>
      <c r="C85" s="28"/>
      <c r="D85" s="27"/>
      <c r="E85" s="27"/>
    </row>
  </sheetData>
  <sheetProtection sheet="1" objects="1" scenarios="1"/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headerFooter>
    <oddFooter>ISAF-e2e3e69b-a5bb-f84f-03b0-b4d446e944ee
8/10/2022 9:37:20 PM</oddFooter>
    <evenFooter>ISAF-e2e3e69b-a5bb-f84f-03b0-b4d446e944ee
8/10/2022 9:37:20 PM</evenFooter>
  </headerFooter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sony</cp:lastModifiedBy>
  <cp:lastPrinted>2016-12-20T19:32:28Z</cp:lastPrinted>
  <dcterms:created xsi:type="dcterms:W3CDTF">2016-10-11T20:00:09Z</dcterms:created>
  <dcterms:modified xsi:type="dcterms:W3CDTF">2022-08-11T06:02:52Z</dcterms:modified>
</cp:coreProperties>
</file>