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ony\Desktop\2DO TRIM 2022 ONAVAS BAJADOS DE ISAF\LDF\"/>
    </mc:Choice>
  </mc:AlternateContent>
  <xr:revisionPtr revIDLastSave="0" documentId="8_{A975F2E8-EC45-4B08-AA7E-1C202DF1CC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6a_EAEPED_COG" sheetId="1" r:id="rId1"/>
  </sheets>
  <definedNames>
    <definedName name="_xlnm.Print_Titles" localSheetId="0">F6a_EAEPED_COG!$2:$9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1" l="1"/>
  <c r="I69" i="1"/>
  <c r="F96" i="1"/>
  <c r="F97" i="1"/>
  <c r="F98" i="1"/>
  <c r="F99" i="1"/>
  <c r="F100" i="1"/>
  <c r="F101" i="1"/>
  <c r="I101" i="1" s="1"/>
  <c r="F102" i="1"/>
  <c r="F103" i="1"/>
  <c r="I103" i="1"/>
  <c r="F95" i="1"/>
  <c r="F88" i="1"/>
  <c r="I88" i="1" s="1"/>
  <c r="F89" i="1"/>
  <c r="F90" i="1"/>
  <c r="F91" i="1"/>
  <c r="I91" i="1" s="1"/>
  <c r="F92" i="1"/>
  <c r="F93" i="1"/>
  <c r="I93" i="1" s="1"/>
  <c r="F87" i="1"/>
  <c r="I87" i="1" s="1"/>
  <c r="F78" i="1"/>
  <c r="I78" i="1"/>
  <c r="F79" i="1"/>
  <c r="I79" i="1"/>
  <c r="F80" i="1"/>
  <c r="F81" i="1"/>
  <c r="I81" i="1" s="1"/>
  <c r="F82" i="1"/>
  <c r="I82" i="1" s="1"/>
  <c r="F83" i="1"/>
  <c r="I83" i="1" s="1"/>
  <c r="F77" i="1"/>
  <c r="F76" i="1" s="1"/>
  <c r="I76" i="1" s="1"/>
  <c r="F74" i="1"/>
  <c r="I74" i="1" s="1"/>
  <c r="F75" i="1"/>
  <c r="I75" i="1"/>
  <c r="F73" i="1"/>
  <c r="F72" i="1"/>
  <c r="I72" i="1" s="1"/>
  <c r="F65" i="1"/>
  <c r="I65" i="1" s="1"/>
  <c r="F66" i="1"/>
  <c r="F67" i="1"/>
  <c r="F68" i="1"/>
  <c r="I68" i="1"/>
  <c r="F70" i="1"/>
  <c r="I70" i="1"/>
  <c r="F71" i="1"/>
  <c r="F64" i="1"/>
  <c r="F61" i="1"/>
  <c r="I61" i="1"/>
  <c r="F62" i="1"/>
  <c r="F60" i="1"/>
  <c r="F59" i="1" s="1"/>
  <c r="I59" i="1" s="1"/>
  <c r="F51" i="1"/>
  <c r="F52" i="1"/>
  <c r="I52" i="1" s="1"/>
  <c r="F53" i="1"/>
  <c r="I53" i="1" s="1"/>
  <c r="F54" i="1"/>
  <c r="F55" i="1"/>
  <c r="I55" i="1" s="1"/>
  <c r="F56" i="1"/>
  <c r="I56" i="1"/>
  <c r="F57" i="1"/>
  <c r="F58" i="1"/>
  <c r="I58" i="1" s="1"/>
  <c r="F50" i="1"/>
  <c r="F49" i="1"/>
  <c r="F41" i="1"/>
  <c r="I41" i="1"/>
  <c r="F42" i="1"/>
  <c r="F43" i="1"/>
  <c r="F44" i="1"/>
  <c r="I44" i="1"/>
  <c r="F45" i="1"/>
  <c r="I45" i="1"/>
  <c r="F46" i="1"/>
  <c r="F47" i="1"/>
  <c r="F48" i="1"/>
  <c r="I48" i="1"/>
  <c r="F40" i="1"/>
  <c r="F31" i="1"/>
  <c r="I31" i="1" s="1"/>
  <c r="F32" i="1"/>
  <c r="I32" i="1" s="1"/>
  <c r="F33" i="1"/>
  <c r="I33" i="1"/>
  <c r="F34" i="1"/>
  <c r="I34" i="1"/>
  <c r="F35" i="1"/>
  <c r="F36" i="1"/>
  <c r="I36" i="1" s="1"/>
  <c r="F37" i="1"/>
  <c r="I37" i="1" s="1"/>
  <c r="F38" i="1"/>
  <c r="I38" i="1" s="1"/>
  <c r="F30" i="1"/>
  <c r="F21" i="1"/>
  <c r="I21" i="1"/>
  <c r="F22" i="1"/>
  <c r="F23" i="1"/>
  <c r="I23" i="1" s="1"/>
  <c r="F24" i="1"/>
  <c r="F25" i="1"/>
  <c r="I25" i="1"/>
  <c r="F26" i="1"/>
  <c r="F27" i="1"/>
  <c r="I27" i="1" s="1"/>
  <c r="F28" i="1"/>
  <c r="I28" i="1" s="1"/>
  <c r="F20" i="1"/>
  <c r="I20" i="1" s="1"/>
  <c r="I19" i="1" s="1"/>
  <c r="F13" i="1"/>
  <c r="I13" i="1" s="1"/>
  <c r="F14" i="1"/>
  <c r="I14" i="1" s="1"/>
  <c r="F15" i="1"/>
  <c r="I15" i="1" s="1"/>
  <c r="F16" i="1"/>
  <c r="I16" i="1" s="1"/>
  <c r="F17" i="1"/>
  <c r="F18" i="1"/>
  <c r="I18" i="1" s="1"/>
  <c r="F12" i="1"/>
  <c r="F11" i="1" s="1"/>
  <c r="F153" i="1"/>
  <c r="I153" i="1" s="1"/>
  <c r="F154" i="1"/>
  <c r="I154" i="1" s="1"/>
  <c r="F155" i="1"/>
  <c r="F156" i="1"/>
  <c r="I156" i="1" s="1"/>
  <c r="F157" i="1"/>
  <c r="I157" i="1"/>
  <c r="F158" i="1"/>
  <c r="I158" i="1"/>
  <c r="F152" i="1"/>
  <c r="F151" i="1"/>
  <c r="I151" i="1" s="1"/>
  <c r="F149" i="1"/>
  <c r="I149" i="1" s="1"/>
  <c r="F150" i="1"/>
  <c r="I150" i="1" s="1"/>
  <c r="F148" i="1"/>
  <c r="F140" i="1"/>
  <c r="F141" i="1"/>
  <c r="F138" i="1" s="1"/>
  <c r="I138" i="1" s="1"/>
  <c r="F142" i="1"/>
  <c r="F143" i="1"/>
  <c r="I143" i="1" s="1"/>
  <c r="F144" i="1"/>
  <c r="F145" i="1"/>
  <c r="I145" i="1"/>
  <c r="F146" i="1"/>
  <c r="I146" i="1"/>
  <c r="F139" i="1"/>
  <c r="F136" i="1"/>
  <c r="F134" i="1" s="1"/>
  <c r="I134" i="1" s="1"/>
  <c r="F137" i="1"/>
  <c r="I137" i="1"/>
  <c r="F135" i="1"/>
  <c r="I135" i="1"/>
  <c r="F126" i="1"/>
  <c r="I126" i="1"/>
  <c r="F127" i="1"/>
  <c r="F128" i="1"/>
  <c r="I128" i="1" s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F118" i="1"/>
  <c r="F119" i="1"/>
  <c r="I119" i="1"/>
  <c r="F120" i="1"/>
  <c r="I120" i="1"/>
  <c r="F121" i="1"/>
  <c r="I121" i="1"/>
  <c r="F122" i="1"/>
  <c r="I122" i="1"/>
  <c r="F123" i="1"/>
  <c r="I123" i="1"/>
  <c r="F115" i="1"/>
  <c r="F114" i="1"/>
  <c r="I115" i="1"/>
  <c r="F106" i="1"/>
  <c r="I106" i="1" s="1"/>
  <c r="F107" i="1"/>
  <c r="I107" i="1" s="1"/>
  <c r="F108" i="1"/>
  <c r="F109" i="1"/>
  <c r="I109" i="1" s="1"/>
  <c r="F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E85" i="1" s="1"/>
  <c r="E160" i="1" s="1"/>
  <c r="G104" i="1"/>
  <c r="D104" i="1"/>
  <c r="E94" i="1"/>
  <c r="G94" i="1"/>
  <c r="H94" i="1"/>
  <c r="D94" i="1"/>
  <c r="E86" i="1"/>
  <c r="G86" i="1"/>
  <c r="G85" i="1" s="1"/>
  <c r="G160" i="1" s="1"/>
  <c r="H86" i="1"/>
  <c r="D86" i="1"/>
  <c r="I90" i="1"/>
  <c r="I92" i="1"/>
  <c r="I96" i="1"/>
  <c r="I97" i="1"/>
  <c r="I98" i="1"/>
  <c r="I99" i="1"/>
  <c r="I100" i="1"/>
  <c r="I102" i="1"/>
  <c r="I108" i="1"/>
  <c r="I110" i="1"/>
  <c r="I117" i="1"/>
  <c r="I118" i="1"/>
  <c r="I136" i="1"/>
  <c r="I140" i="1"/>
  <c r="I141" i="1"/>
  <c r="I142" i="1"/>
  <c r="I144" i="1"/>
  <c r="I155" i="1"/>
  <c r="I73" i="1"/>
  <c r="I80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D10" i="1" s="1"/>
  <c r="D160" i="1" s="1"/>
  <c r="D85" i="1"/>
  <c r="I71" i="1"/>
  <c r="I152" i="1"/>
  <c r="I67" i="1"/>
  <c r="I66" i="1"/>
  <c r="I64" i="1"/>
  <c r="I62" i="1"/>
  <c r="I60" i="1"/>
  <c r="I57" i="1"/>
  <c r="I54" i="1"/>
  <c r="I51" i="1"/>
  <c r="I49" i="1" s="1"/>
  <c r="I50" i="1"/>
  <c r="I47" i="1"/>
  <c r="I46" i="1"/>
  <c r="I43" i="1"/>
  <c r="I42" i="1"/>
  <c r="I35" i="1"/>
  <c r="I30" i="1"/>
  <c r="I26" i="1"/>
  <c r="I24" i="1"/>
  <c r="I22" i="1"/>
  <c r="I105" i="1"/>
  <c r="I127" i="1"/>
  <c r="F124" i="1"/>
  <c r="I124" i="1" s="1"/>
  <c r="F39" i="1"/>
  <c r="I40" i="1"/>
  <c r="I89" i="1"/>
  <c r="F147" i="1"/>
  <c r="I147" i="1" s="1"/>
  <c r="I148" i="1"/>
  <c r="F63" i="1"/>
  <c r="I63" i="1" s="1"/>
  <c r="I95" i="1"/>
  <c r="I139" i="1"/>
  <c r="H85" i="1"/>
  <c r="F94" i="1"/>
  <c r="I94" i="1" s="1"/>
  <c r="F86" i="1"/>
  <c r="I86" i="1" s="1"/>
  <c r="I77" i="1"/>
  <c r="I39" i="1"/>
  <c r="E10" i="1"/>
  <c r="F29" i="1"/>
  <c r="G10" i="1"/>
  <c r="H10" i="1"/>
  <c r="H160" i="1" s="1"/>
  <c r="I114" i="1"/>
  <c r="I29" i="1" l="1"/>
  <c r="F10" i="1"/>
  <c r="F19" i="1"/>
  <c r="I12" i="1"/>
  <c r="I11" i="1" s="1"/>
  <c r="I10" i="1" s="1"/>
  <c r="F104" i="1"/>
  <c r="I104" i="1" l="1"/>
  <c r="I85" i="1" s="1"/>
  <c r="I160" i="1" s="1"/>
  <c r="F85" i="1"/>
  <c r="F160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<sst xmlns="http://schemas.openxmlformats.org/spreadsheetml/2006/main" count="162" uniqueCount="89">
  <si>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</si>
  <si>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</si>
  <si>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</si>
  <si>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</si>
  <si>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</si>
  <si>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</si>
  <si>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</si>
  <si>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</si>
  <si>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</si>
  <si>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</si>
  <si>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</si>
  <si>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</si>
  <si>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</si>
  <si>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</si>
  <si>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</si>
  <si>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</si>
  <si>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</si>
  <si>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</si>
  <si>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</si>
  <si>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</si>
  <si>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</si>
  <si>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</si>
  <si>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</si>
  <si>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</si>
  <si>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</si>
  <si>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</si>
  <si>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</si>
  <si>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</si>
  <si>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</si>
  <si>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</si>
  <si>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</si>
  <si>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</si>
  <si>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</si>
  <si>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</si>
  <si>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</si>
  <si>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</si>
  <si>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</si>
  <si>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</si>
  <si>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</si>
  <si>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</si>
  <si>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</si>
  <si>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</si>
  <si>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</si>
  <si>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</si>
  <si>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</si>
  <si>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</si>
  <si>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</si>
  <si>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</si>
  <si>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</si>
  <si>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</si>
  <si>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</si>
  <si>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</si>
  <si>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</si>
  <si>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</si>
  <si>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</si>
  <si>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</si>
  <si>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</si>
  <si>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</si>
  <si>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</si>
  <si>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</si>
  <si>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</si>
  <si>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</si>
  <si>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</si>
  <si>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</si>
  <si>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</si>
  <si>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</si>
  <si>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</si>
  <si>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</si>
  <si>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</si>
  <si>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</si>
  <si>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</si>
  <si>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</si>
  <si>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</si>
  <si>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</si>
  <si>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</si>
  <si>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</si>
  <si>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</si>
  <si>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</si>
  <si>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</si>
  <si>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</si>
  <si>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</si>
  <si>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</si>
  <si>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</si>
  <si>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</si>
  <si>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</si>
  <si>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</si>
  <si>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</si>
  <si>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ONAVAS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</si>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</sst>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1"/>
  <sheetViews>
    <sheetView tabSelected="1" workbookViewId="0">
      <pane ySplit="9" topLeftCell="A10" activePane="bottomLeft" state="frozen"/>
      <selection pane="bottomLeft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6" t="s">
        <v>87</v>
      </c>
      <c r="C2" s="27"/>
      <c r="D2" s="27"/>
      <c r="E2" s="27"/>
      <c r="F2" s="27"/>
      <c r="G2" s="27"/>
      <c r="H2" s="27"/>
      <c r="I2" s="28"/>
    </row>
    <row r="3" spans="2:9" x14ac:dyDescent="0.2">
      <c r="B3" s="29" t="s">
        <v>0</v>
      </c>
      <c r="C3" s="30"/>
      <c r="D3" s="30"/>
      <c r="E3" s="30"/>
      <c r="F3" s="30"/>
      <c r="G3" s="30"/>
      <c r="H3" s="30"/>
      <c r="I3" s="31"/>
    </row>
    <row r="4" spans="2:9" x14ac:dyDescent="0.2">
      <c r="B4" s="29" t="s">
        <v>1</v>
      </c>
      <c r="C4" s="30"/>
      <c r="D4" s="30"/>
      <c r="E4" s="30"/>
      <c r="F4" s="30"/>
      <c r="G4" s="30"/>
      <c r="H4" s="30"/>
      <c r="I4" s="31"/>
    </row>
    <row r="5" spans="2:9" x14ac:dyDescent="0.2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 x14ac:dyDescent="0.25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 x14ac:dyDescent="0.2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 x14ac:dyDescent="0.25">
      <c r="B8" s="29"/>
      <c r="C8" s="39"/>
      <c r="D8" s="32"/>
      <c r="E8" s="33"/>
      <c r="F8" s="33"/>
      <c r="G8" s="33"/>
      <c r="H8" s="36"/>
      <c r="I8" s="41"/>
    </row>
    <row r="9" spans="2:9" ht="26.25" thickBot="1" x14ac:dyDescent="0.25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x14ac:dyDescent="0.2">
      <c r="B10" s="7" t="s">
        <v>11</v>
      </c>
      <c r="C10" s="8"/>
      <c r="D10" s="14">
        <f t="shared" ref="D10:I10" si="0">D11+D19+D29+D39+D49+D59+D72+D76+D63</f>
        <v>10172128.74</v>
      </c>
      <c r="E10" s="14">
        <f t="shared" si="0"/>
        <v>40498.429999999971</v>
      </c>
      <c r="F10" s="14">
        <f t="shared" si="0"/>
        <v>10212627.17</v>
      </c>
      <c r="G10" s="14">
        <f t="shared" si="0"/>
        <v>5589487.5499999998</v>
      </c>
      <c r="H10" s="14">
        <f t="shared" si="0"/>
        <v>5589487.5499999998</v>
      </c>
      <c r="I10" s="14">
        <f t="shared" si="0"/>
        <v>4623139.6199999992</v>
      </c>
    </row>
    <row r="11" spans="2:9" x14ac:dyDescent="0.2">
      <c r="B11" s="3" t="s">
        <v>12</v>
      </c>
      <c r="C11" s="9"/>
      <c r="D11" s="15">
        <f t="shared" ref="D11:I11" si="1">SUM(D12:D18)</f>
        <v>5757913.6699999999</v>
      </c>
      <c r="E11" s="15">
        <f t="shared" si="1"/>
        <v>15405</v>
      </c>
      <c r="F11" s="15">
        <f t="shared" si="1"/>
        <v>5773318.6699999999</v>
      </c>
      <c r="G11" s="15">
        <f t="shared" si="1"/>
        <v>2494815.58</v>
      </c>
      <c r="H11" s="15">
        <f t="shared" si="1"/>
        <v>2494815.58</v>
      </c>
      <c r="I11" s="15">
        <f t="shared" si="1"/>
        <v>3278503.09</v>
      </c>
    </row>
    <row r="12" spans="2:9" x14ac:dyDescent="0.2">
      <c r="B12" s="13" t="s">
        <v>13</v>
      </c>
      <c r="C12" s="11"/>
      <c r="D12" s="15">
        <v>3859452</v>
      </c>
      <c r="E12" s="16">
        <v>0</v>
      </c>
      <c r="F12" s="16">
        <f>D12+E12</f>
        <v>3859452</v>
      </c>
      <c r="G12" s="16">
        <v>1565227.29</v>
      </c>
      <c r="H12" s="16">
        <v>1565227.29</v>
      </c>
      <c r="I12" s="16">
        <f>F12-G12</f>
        <v>2294224.71</v>
      </c>
    </row>
    <row r="13" spans="2:9" x14ac:dyDescent="0.2">
      <c r="B13" s="13" t="s">
        <v>14</v>
      </c>
      <c r="C13" s="11"/>
      <c r="D13" s="15">
        <v>348000</v>
      </c>
      <c r="E13" s="16">
        <v>0</v>
      </c>
      <c r="F13" s="16">
        <f t="shared" ref="F13:F18" si="2">D13+E13</f>
        <v>348000</v>
      </c>
      <c r="G13" s="16">
        <v>151147</v>
      </c>
      <c r="H13" s="16">
        <v>151147</v>
      </c>
      <c r="I13" s="16">
        <f t="shared" ref="I13:I18" si="3">F13-G13</f>
        <v>196853</v>
      </c>
    </row>
    <row r="14" spans="2:9" x14ac:dyDescent="0.2">
      <c r="B14" s="13" t="s">
        <v>15</v>
      </c>
      <c r="C14" s="11"/>
      <c r="D14" s="15">
        <v>935468.67</v>
      </c>
      <c r="E14" s="16">
        <v>0</v>
      </c>
      <c r="F14" s="16">
        <f t="shared" si="2"/>
        <v>935468.67</v>
      </c>
      <c r="G14" s="16">
        <v>275642</v>
      </c>
      <c r="H14" s="16">
        <v>275642</v>
      </c>
      <c r="I14" s="16">
        <f t="shared" si="3"/>
        <v>659826.67000000004</v>
      </c>
    </row>
    <row r="15" spans="2:9" x14ac:dyDescent="0.2">
      <c r="B15" s="13" t="s">
        <v>16</v>
      </c>
      <c r="C15" s="11"/>
      <c r="D15" s="15">
        <v>608993</v>
      </c>
      <c r="E15" s="16">
        <v>15405</v>
      </c>
      <c r="F15" s="16">
        <f t="shared" si="2"/>
        <v>624398</v>
      </c>
      <c r="G15" s="16">
        <v>502799.29</v>
      </c>
      <c r="H15" s="16">
        <v>502799.29</v>
      </c>
      <c r="I15" s="16">
        <f t="shared" si="3"/>
        <v>121598.71000000002</v>
      </c>
    </row>
    <row r="16" spans="2:9" x14ac:dyDescent="0.2">
      <c r="B16" s="13" t="s">
        <v>17</v>
      </c>
      <c r="C16" s="11"/>
      <c r="D16" s="15">
        <v>6000</v>
      </c>
      <c r="E16" s="16">
        <v>0</v>
      </c>
      <c r="F16" s="16">
        <f t="shared" si="2"/>
        <v>6000</v>
      </c>
      <c r="G16" s="16">
        <v>0</v>
      </c>
      <c r="H16" s="16">
        <v>0</v>
      </c>
      <c r="I16" s="16">
        <f t="shared" si="3"/>
        <v>6000</v>
      </c>
    </row>
    <row r="17" spans="2:9" x14ac:dyDescent="0.2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2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2">
      <c r="B19" s="3" t="s">
        <v>20</v>
      </c>
      <c r="C19" s="9"/>
      <c r="D19" s="15">
        <f t="shared" ref="D19:I19" si="4">SUM(D20:D28)</f>
        <v>558000</v>
      </c>
      <c r="E19" s="15">
        <f t="shared" si="4"/>
        <v>311932.5</v>
      </c>
      <c r="F19" s="15">
        <f t="shared" si="4"/>
        <v>869932.5</v>
      </c>
      <c r="G19" s="15">
        <f t="shared" si="4"/>
        <v>789479.23</v>
      </c>
      <c r="H19" s="15">
        <f t="shared" si="4"/>
        <v>789479.23</v>
      </c>
      <c r="I19" s="15">
        <f t="shared" si="4"/>
        <v>80453.269999999975</v>
      </c>
    </row>
    <row r="20" spans="2:9" x14ac:dyDescent="0.2">
      <c r="B20" s="13" t="s">
        <v>21</v>
      </c>
      <c r="C20" s="11"/>
      <c r="D20" s="15">
        <v>42000</v>
      </c>
      <c r="E20" s="16">
        <v>4000</v>
      </c>
      <c r="F20" s="15">
        <f t="shared" ref="F20:F28" si="5">D20+E20</f>
        <v>46000</v>
      </c>
      <c r="G20" s="16">
        <v>39350.47</v>
      </c>
      <c r="H20" s="16">
        <v>39350.47</v>
      </c>
      <c r="I20" s="16">
        <f>F20-G20</f>
        <v>6649.5299999999988</v>
      </c>
    </row>
    <row r="21" spans="2:9" x14ac:dyDescent="0.2">
      <c r="B21" s="13" t="s">
        <v>22</v>
      </c>
      <c r="C21" s="11"/>
      <c r="D21" s="15">
        <v>24000</v>
      </c>
      <c r="E21" s="16">
        <v>53436</v>
      </c>
      <c r="F21" s="15">
        <f t="shared" si="5"/>
        <v>77436</v>
      </c>
      <c r="G21" s="16">
        <v>72522.990000000005</v>
      </c>
      <c r="H21" s="16">
        <v>72522.990000000005</v>
      </c>
      <c r="I21" s="16">
        <f t="shared" ref="I21:I83" si="6">F21-G21</f>
        <v>4913.0099999999948</v>
      </c>
    </row>
    <row r="22" spans="2:9" x14ac:dyDescent="0.2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2">
      <c r="B23" s="13" t="s">
        <v>24</v>
      </c>
      <c r="C23" s="11"/>
      <c r="D23" s="15">
        <v>18000</v>
      </c>
      <c r="E23" s="16">
        <v>-3000</v>
      </c>
      <c r="F23" s="15">
        <f t="shared" si="5"/>
        <v>15000</v>
      </c>
      <c r="G23" s="16">
        <v>0</v>
      </c>
      <c r="H23" s="16">
        <v>0</v>
      </c>
      <c r="I23" s="16">
        <f t="shared" si="6"/>
        <v>15000</v>
      </c>
    </row>
    <row r="24" spans="2:9" x14ac:dyDescent="0.2">
      <c r="B24" s="13" t="s">
        <v>25</v>
      </c>
      <c r="C24" s="11"/>
      <c r="D24" s="15">
        <v>6000</v>
      </c>
      <c r="E24" s="16">
        <v>0</v>
      </c>
      <c r="F24" s="15">
        <f t="shared" si="5"/>
        <v>6000</v>
      </c>
      <c r="G24" s="16">
        <v>1000</v>
      </c>
      <c r="H24" s="16">
        <v>1000</v>
      </c>
      <c r="I24" s="16">
        <f t="shared" si="6"/>
        <v>5000</v>
      </c>
    </row>
    <row r="25" spans="2:9" x14ac:dyDescent="0.2">
      <c r="B25" s="13" t="s">
        <v>26</v>
      </c>
      <c r="C25" s="11"/>
      <c r="D25" s="15">
        <v>450000</v>
      </c>
      <c r="E25" s="16">
        <v>264320.78999999998</v>
      </c>
      <c r="F25" s="15">
        <f t="shared" si="5"/>
        <v>714320.79</v>
      </c>
      <c r="G25" s="16">
        <v>668430.06000000006</v>
      </c>
      <c r="H25" s="16">
        <v>668430.06000000006</v>
      </c>
      <c r="I25" s="16">
        <f t="shared" si="6"/>
        <v>45890.729999999981</v>
      </c>
    </row>
    <row r="26" spans="2:9" x14ac:dyDescent="0.2">
      <c r="B26" s="13" t="s">
        <v>27</v>
      </c>
      <c r="C26" s="11"/>
      <c r="D26" s="15">
        <v>12000</v>
      </c>
      <c r="E26" s="16">
        <v>-9000</v>
      </c>
      <c r="F26" s="15">
        <f t="shared" si="5"/>
        <v>3000</v>
      </c>
      <c r="G26" s="16">
        <v>0</v>
      </c>
      <c r="H26" s="16">
        <v>0</v>
      </c>
      <c r="I26" s="16">
        <f t="shared" si="6"/>
        <v>3000</v>
      </c>
    </row>
    <row r="27" spans="2:9" x14ac:dyDescent="0.2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x14ac:dyDescent="0.2">
      <c r="B28" s="13" t="s">
        <v>29</v>
      </c>
      <c r="C28" s="11"/>
      <c r="D28" s="15">
        <v>6000</v>
      </c>
      <c r="E28" s="16">
        <v>2175.71</v>
      </c>
      <c r="F28" s="15">
        <f t="shared" si="5"/>
        <v>8175.71</v>
      </c>
      <c r="G28" s="16">
        <v>8175.71</v>
      </c>
      <c r="H28" s="16">
        <v>8175.71</v>
      </c>
      <c r="I28" s="16">
        <f t="shared" si="6"/>
        <v>0</v>
      </c>
    </row>
    <row r="29" spans="2:9" x14ac:dyDescent="0.2">
      <c r="B29" s="3" t="s">
        <v>30</v>
      </c>
      <c r="C29" s="9"/>
      <c r="D29" s="15">
        <f t="shared" ref="D29:I29" si="7">SUM(D30:D38)</f>
        <v>2037003.07</v>
      </c>
      <c r="E29" s="15">
        <f t="shared" si="7"/>
        <v>48943.679999999978</v>
      </c>
      <c r="F29" s="15">
        <f t="shared" si="7"/>
        <v>2085946.7500000002</v>
      </c>
      <c r="G29" s="15">
        <f t="shared" si="7"/>
        <v>1329864.1599999999</v>
      </c>
      <c r="H29" s="15">
        <f t="shared" si="7"/>
        <v>1329864.1599999999</v>
      </c>
      <c r="I29" s="15">
        <f t="shared" si="7"/>
        <v>756082.59</v>
      </c>
    </row>
    <row r="30" spans="2:9" x14ac:dyDescent="0.2">
      <c r="B30" s="13" t="s">
        <v>31</v>
      </c>
      <c r="C30" s="11"/>
      <c r="D30" s="15">
        <v>615000</v>
      </c>
      <c r="E30" s="16">
        <v>-154200</v>
      </c>
      <c r="F30" s="15">
        <f t="shared" ref="F30:F38" si="8">D30+E30</f>
        <v>460800</v>
      </c>
      <c r="G30" s="16">
        <v>245628.44</v>
      </c>
      <c r="H30" s="16">
        <v>245628.44</v>
      </c>
      <c r="I30" s="16">
        <f t="shared" si="6"/>
        <v>215171.56</v>
      </c>
    </row>
    <row r="31" spans="2:9" x14ac:dyDescent="0.2">
      <c r="B31" s="13" t="s">
        <v>32</v>
      </c>
      <c r="C31" s="11"/>
      <c r="D31" s="15">
        <v>228024</v>
      </c>
      <c r="E31" s="16">
        <v>-38500</v>
      </c>
      <c r="F31" s="15">
        <f t="shared" si="8"/>
        <v>189524</v>
      </c>
      <c r="G31" s="16">
        <v>134160.65</v>
      </c>
      <c r="H31" s="16">
        <v>134160.65</v>
      </c>
      <c r="I31" s="16">
        <f t="shared" si="6"/>
        <v>55363.350000000006</v>
      </c>
    </row>
    <row r="32" spans="2:9" x14ac:dyDescent="0.2">
      <c r="B32" s="13" t="s">
        <v>33</v>
      </c>
      <c r="C32" s="11"/>
      <c r="D32" s="15">
        <v>506250</v>
      </c>
      <c r="E32" s="16">
        <v>-130000</v>
      </c>
      <c r="F32" s="15">
        <f t="shared" si="8"/>
        <v>376250</v>
      </c>
      <c r="G32" s="16">
        <v>196977.78</v>
      </c>
      <c r="H32" s="16">
        <v>196977.78</v>
      </c>
      <c r="I32" s="16">
        <f t="shared" si="6"/>
        <v>179272.22</v>
      </c>
    </row>
    <row r="33" spans="2:9" x14ac:dyDescent="0.2">
      <c r="B33" s="13" t="s">
        <v>34</v>
      </c>
      <c r="C33" s="11"/>
      <c r="D33" s="15">
        <v>13200</v>
      </c>
      <c r="E33" s="16">
        <v>-5000</v>
      </c>
      <c r="F33" s="15">
        <f t="shared" si="8"/>
        <v>8200</v>
      </c>
      <c r="G33" s="16">
        <v>897.84</v>
      </c>
      <c r="H33" s="16">
        <v>897.84</v>
      </c>
      <c r="I33" s="16">
        <f t="shared" si="6"/>
        <v>7302.16</v>
      </c>
    </row>
    <row r="34" spans="2:9" x14ac:dyDescent="0.2">
      <c r="B34" s="13" t="s">
        <v>35</v>
      </c>
      <c r="C34" s="11"/>
      <c r="D34" s="15">
        <v>79200</v>
      </c>
      <c r="E34" s="16">
        <v>521774.85</v>
      </c>
      <c r="F34" s="15">
        <f t="shared" si="8"/>
        <v>600974.85</v>
      </c>
      <c r="G34" s="16">
        <v>459536.35</v>
      </c>
      <c r="H34" s="16">
        <v>459536.35</v>
      </c>
      <c r="I34" s="16">
        <f t="shared" si="6"/>
        <v>141438.5</v>
      </c>
    </row>
    <row r="35" spans="2:9" x14ac:dyDescent="0.2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x14ac:dyDescent="0.2">
      <c r="B36" s="13" t="s">
        <v>37</v>
      </c>
      <c r="C36" s="11"/>
      <c r="D36" s="15">
        <v>150000</v>
      </c>
      <c r="E36" s="16">
        <v>-56000</v>
      </c>
      <c r="F36" s="15">
        <f t="shared" si="8"/>
        <v>94000</v>
      </c>
      <c r="G36" s="16">
        <v>25275.14</v>
      </c>
      <c r="H36" s="16">
        <v>25275.14</v>
      </c>
      <c r="I36" s="16">
        <f t="shared" si="6"/>
        <v>68724.86</v>
      </c>
    </row>
    <row r="37" spans="2:9" x14ac:dyDescent="0.2">
      <c r="B37" s="13" t="s">
        <v>38</v>
      </c>
      <c r="C37" s="11"/>
      <c r="D37" s="15">
        <v>380770</v>
      </c>
      <c r="E37" s="16">
        <v>-62631.17</v>
      </c>
      <c r="F37" s="15">
        <f t="shared" si="8"/>
        <v>318138.83</v>
      </c>
      <c r="G37" s="16">
        <v>266407.71999999997</v>
      </c>
      <c r="H37" s="16">
        <v>266407.71999999997</v>
      </c>
      <c r="I37" s="16">
        <f t="shared" si="6"/>
        <v>51731.110000000044</v>
      </c>
    </row>
    <row r="38" spans="2:9" x14ac:dyDescent="0.2">
      <c r="B38" s="13" t="s">
        <v>39</v>
      </c>
      <c r="C38" s="11"/>
      <c r="D38" s="15">
        <v>64559.07</v>
      </c>
      <c r="E38" s="16">
        <v>-26500</v>
      </c>
      <c r="F38" s="15">
        <f t="shared" si="8"/>
        <v>38059.07</v>
      </c>
      <c r="G38" s="16">
        <v>980.24</v>
      </c>
      <c r="H38" s="16">
        <v>980.24</v>
      </c>
      <c r="I38" s="16">
        <f t="shared" si="6"/>
        <v>37078.83</v>
      </c>
    </row>
    <row r="39" spans="2:9" ht="25.5" customHeight="1" x14ac:dyDescent="0.2">
      <c r="B39" s="37" t="s">
        <v>40</v>
      </c>
      <c r="C39" s="38"/>
      <c r="D39" s="15">
        <f t="shared" ref="D39:I39" si="9">SUM(D40:D48)</f>
        <v>1523400</v>
      </c>
      <c r="E39" s="15">
        <f t="shared" si="9"/>
        <v>-444863.91000000003</v>
      </c>
      <c r="F39" s="15">
        <f>SUM(F40:F48)</f>
        <v>1078536.0899999999</v>
      </c>
      <c r="G39" s="15">
        <f t="shared" si="9"/>
        <v>579785.65999999992</v>
      </c>
      <c r="H39" s="15">
        <f t="shared" si="9"/>
        <v>579785.65999999992</v>
      </c>
      <c r="I39" s="15">
        <f t="shared" si="9"/>
        <v>498750.43</v>
      </c>
    </row>
    <row r="40" spans="2:9" x14ac:dyDescent="0.2">
      <c r="B40" s="13" t="s">
        <v>41</v>
      </c>
      <c r="C40" s="11"/>
      <c r="D40" s="15">
        <v>579000</v>
      </c>
      <c r="E40" s="16">
        <v>-206563.91</v>
      </c>
      <c r="F40" s="15">
        <f>D40+E40</f>
        <v>372436.08999999997</v>
      </c>
      <c r="G40" s="16">
        <v>179872</v>
      </c>
      <c r="H40" s="16">
        <v>179872</v>
      </c>
      <c r="I40" s="16">
        <f t="shared" si="6"/>
        <v>192564.08999999997</v>
      </c>
    </row>
    <row r="41" spans="2:9" x14ac:dyDescent="0.2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2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x14ac:dyDescent="0.2">
      <c r="B43" s="13" t="s">
        <v>44</v>
      </c>
      <c r="C43" s="11"/>
      <c r="D43" s="15">
        <v>918000</v>
      </c>
      <c r="E43" s="16">
        <v>-235300</v>
      </c>
      <c r="F43" s="15">
        <f t="shared" si="10"/>
        <v>682700</v>
      </c>
      <c r="G43" s="16">
        <v>386713.66</v>
      </c>
      <c r="H43" s="16">
        <v>386713.66</v>
      </c>
      <c r="I43" s="16">
        <f t="shared" si="6"/>
        <v>295986.34000000003</v>
      </c>
    </row>
    <row r="44" spans="2:9" x14ac:dyDescent="0.2">
      <c r="B44" s="13" t="s">
        <v>45</v>
      </c>
      <c r="C44" s="11"/>
      <c r="D44" s="15">
        <v>26400</v>
      </c>
      <c r="E44" s="16">
        <v>-3000</v>
      </c>
      <c r="F44" s="15">
        <f t="shared" si="10"/>
        <v>23400</v>
      </c>
      <c r="G44" s="16">
        <v>13200</v>
      </c>
      <c r="H44" s="16">
        <v>13200</v>
      </c>
      <c r="I44" s="16">
        <f t="shared" si="6"/>
        <v>10200</v>
      </c>
    </row>
    <row r="45" spans="2:9" x14ac:dyDescent="0.2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2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37" t="s">
        <v>50</v>
      </c>
      <c r="C49" s="38"/>
      <c r="D49" s="15">
        <f t="shared" ref="D49:I49" si="11">SUM(D50:D58)</f>
        <v>19812</v>
      </c>
      <c r="E49" s="15">
        <f t="shared" si="11"/>
        <v>106250.13</v>
      </c>
      <c r="F49" s="15">
        <f t="shared" si="11"/>
        <v>126062.13</v>
      </c>
      <c r="G49" s="15">
        <f t="shared" si="11"/>
        <v>124896.2</v>
      </c>
      <c r="H49" s="15">
        <f t="shared" si="11"/>
        <v>124896.2</v>
      </c>
      <c r="I49" s="15">
        <f t="shared" si="11"/>
        <v>1165.9300000000076</v>
      </c>
    </row>
    <row r="50" spans="2:9" x14ac:dyDescent="0.2">
      <c r="B50" s="13" t="s">
        <v>51</v>
      </c>
      <c r="C50" s="11"/>
      <c r="D50" s="15">
        <v>19800</v>
      </c>
      <c r="E50" s="16">
        <v>106250.13</v>
      </c>
      <c r="F50" s="15">
        <f t="shared" si="10"/>
        <v>126050.13</v>
      </c>
      <c r="G50" s="16">
        <v>124896.2</v>
      </c>
      <c r="H50" s="16">
        <v>124896.2</v>
      </c>
      <c r="I50" s="16">
        <f t="shared" si="6"/>
        <v>1153.9300000000076</v>
      </c>
    </row>
    <row r="51" spans="2:9" x14ac:dyDescent="0.2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x14ac:dyDescent="0.2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54</v>
      </c>
      <c r="C53" s="11"/>
      <c r="D53" s="15">
        <v>12</v>
      </c>
      <c r="E53" s="16">
        <v>0</v>
      </c>
      <c r="F53" s="15">
        <f t="shared" si="10"/>
        <v>12</v>
      </c>
      <c r="G53" s="16">
        <v>0</v>
      </c>
      <c r="H53" s="16">
        <v>0</v>
      </c>
      <c r="I53" s="16">
        <f t="shared" si="6"/>
        <v>12</v>
      </c>
    </row>
    <row r="54" spans="2:9" x14ac:dyDescent="0.2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2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2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2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2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x14ac:dyDescent="0.2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x14ac:dyDescent="0.2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2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2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2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2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3" t="s">
        <v>77</v>
      </c>
      <c r="C76" s="9"/>
      <c r="D76" s="15">
        <f>SUM(D77:D83)</f>
        <v>276000</v>
      </c>
      <c r="E76" s="15">
        <f>SUM(E77:E83)</f>
        <v>2831.0300000000061</v>
      </c>
      <c r="F76" s="15">
        <f>SUM(F77:F83)</f>
        <v>278831.03000000003</v>
      </c>
      <c r="G76" s="15">
        <f>SUM(G77:G83)</f>
        <v>270646.71999999997</v>
      </c>
      <c r="H76" s="15">
        <f>SUM(H77:H83)</f>
        <v>270646.71999999997</v>
      </c>
      <c r="I76" s="16">
        <f t="shared" si="6"/>
        <v>8184.3100000000559</v>
      </c>
    </row>
    <row r="77" spans="2:9" x14ac:dyDescent="0.2">
      <c r="B77" s="13" t="s">
        <v>78</v>
      </c>
      <c r="C77" s="11"/>
      <c r="D77" s="15">
        <v>240000</v>
      </c>
      <c r="E77" s="16">
        <v>-61918.27</v>
      </c>
      <c r="F77" s="15">
        <f t="shared" si="10"/>
        <v>178081.73</v>
      </c>
      <c r="G77" s="16">
        <v>169948.08</v>
      </c>
      <c r="H77" s="16">
        <v>169948.08</v>
      </c>
      <c r="I77" s="16">
        <f t="shared" si="6"/>
        <v>8133.6500000000233</v>
      </c>
    </row>
    <row r="78" spans="2:9" x14ac:dyDescent="0.2">
      <c r="B78" s="13" t="s">
        <v>79</v>
      </c>
      <c r="C78" s="11"/>
      <c r="D78" s="15">
        <v>36000</v>
      </c>
      <c r="E78" s="16">
        <v>64749.3</v>
      </c>
      <c r="F78" s="15">
        <f t="shared" si="10"/>
        <v>100749.3</v>
      </c>
      <c r="G78" s="16">
        <v>100698.64</v>
      </c>
      <c r="H78" s="16">
        <v>100698.64</v>
      </c>
      <c r="I78" s="16">
        <f t="shared" si="6"/>
        <v>50.660000000003492</v>
      </c>
    </row>
    <row r="79" spans="2:9" x14ac:dyDescent="0.2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22"/>
      <c r="C84" s="23"/>
      <c r="D84" s="24"/>
      <c r="E84" s="25"/>
      <c r="F84" s="25"/>
      <c r="G84" s="25"/>
      <c r="H84" s="25"/>
      <c r="I84" s="25"/>
    </row>
    <row r="85" spans="2:9" x14ac:dyDescent="0.2">
      <c r="B85" s="19" t="s">
        <v>85</v>
      </c>
      <c r="C85" s="20"/>
      <c r="D85" s="21">
        <f t="shared" ref="D85:I85" si="12">D86+D104+D94+D114+D124+D134+D138+D147+D151</f>
        <v>7067601.75</v>
      </c>
      <c r="E85" s="21">
        <f>E86+E104+E94+E114+E124+E134+E138+E147+E151</f>
        <v>-40498.43</v>
      </c>
      <c r="F85" s="21">
        <f t="shared" si="12"/>
        <v>7027103.3200000003</v>
      </c>
      <c r="G85" s="21">
        <f>G86+G104+G94+G114+G124+G134+G138+G147+G151</f>
        <v>602968.17999999993</v>
      </c>
      <c r="H85" s="21">
        <f>H86+H104+H94+H114+H124+H134+H138+H147+H151</f>
        <v>602968.17999999993</v>
      </c>
      <c r="I85" s="21">
        <f t="shared" si="12"/>
        <v>6424135.1399999997</v>
      </c>
    </row>
    <row r="86" spans="2:9" x14ac:dyDescent="0.2">
      <c r="B86" s="3" t="s">
        <v>12</v>
      </c>
      <c r="C86" s="9"/>
      <c r="D86" s="15">
        <f>SUM(D87:D93)</f>
        <v>348000</v>
      </c>
      <c r="E86" s="15">
        <f>SUM(E87:E93)</f>
        <v>0</v>
      </c>
      <c r="F86" s="15">
        <f>SUM(F87:F93)</f>
        <v>348000</v>
      </c>
      <c r="G86" s="15">
        <f>SUM(G87:G93)</f>
        <v>247913</v>
      </c>
      <c r="H86" s="15">
        <f>SUM(H87:H93)</f>
        <v>247913</v>
      </c>
      <c r="I86" s="16">
        <f t="shared" ref="I86:I149" si="13">F86-G86</f>
        <v>100087</v>
      </c>
    </row>
    <row r="87" spans="2:9" x14ac:dyDescent="0.2">
      <c r="B87" s="13" t="s">
        <v>13</v>
      </c>
      <c r="C87" s="11"/>
      <c r="D87" s="15">
        <v>214800</v>
      </c>
      <c r="E87" s="16">
        <v>0</v>
      </c>
      <c r="F87" s="15">
        <f t="shared" ref="F87:F103" si="14">D87+E87</f>
        <v>214800</v>
      </c>
      <c r="G87" s="16">
        <v>179400</v>
      </c>
      <c r="H87" s="16">
        <v>179400</v>
      </c>
      <c r="I87" s="16">
        <f t="shared" si="13"/>
        <v>35400</v>
      </c>
    </row>
    <row r="88" spans="2:9" x14ac:dyDescent="0.2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x14ac:dyDescent="0.2">
      <c r="B89" s="13" t="s">
        <v>15</v>
      </c>
      <c r="C89" s="11"/>
      <c r="D89" s="15">
        <v>37200</v>
      </c>
      <c r="E89" s="16">
        <v>0</v>
      </c>
      <c r="F89" s="15">
        <f t="shared" si="14"/>
        <v>37200</v>
      </c>
      <c r="G89" s="16">
        <v>0</v>
      </c>
      <c r="H89" s="16">
        <v>0</v>
      </c>
      <c r="I89" s="16">
        <f t="shared" si="13"/>
        <v>37200</v>
      </c>
    </row>
    <row r="90" spans="2:9" x14ac:dyDescent="0.2">
      <c r="B90" s="13" t="s">
        <v>16</v>
      </c>
      <c r="C90" s="11"/>
      <c r="D90" s="15">
        <v>96000</v>
      </c>
      <c r="E90" s="16">
        <v>0</v>
      </c>
      <c r="F90" s="15">
        <f t="shared" si="14"/>
        <v>96000</v>
      </c>
      <c r="G90" s="16">
        <v>68513</v>
      </c>
      <c r="H90" s="16">
        <v>68513</v>
      </c>
      <c r="I90" s="16">
        <f t="shared" si="13"/>
        <v>27487</v>
      </c>
    </row>
    <row r="91" spans="2:9" x14ac:dyDescent="0.2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2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2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3" t="s">
        <v>20</v>
      </c>
      <c r="C94" s="9"/>
      <c r="D94" s="15">
        <f>SUM(D95:D103)</f>
        <v>199200</v>
      </c>
      <c r="E94" s="15">
        <f>SUM(E95:E103)</f>
        <v>-48631.45</v>
      </c>
      <c r="F94" s="15">
        <f>SUM(F95:F103)</f>
        <v>150568.54999999999</v>
      </c>
      <c r="G94" s="15">
        <f>SUM(G95:G103)</f>
        <v>74108.67</v>
      </c>
      <c r="H94" s="15">
        <f>SUM(H95:H103)</f>
        <v>74108.67</v>
      </c>
      <c r="I94" s="16">
        <f t="shared" si="13"/>
        <v>76459.87999999999</v>
      </c>
    </row>
    <row r="95" spans="2:9" x14ac:dyDescent="0.2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x14ac:dyDescent="0.2">
      <c r="B96" s="13" t="s">
        <v>22</v>
      </c>
      <c r="C96" s="11"/>
      <c r="D96" s="15">
        <v>48000</v>
      </c>
      <c r="E96" s="16">
        <v>-18000</v>
      </c>
      <c r="F96" s="15">
        <f t="shared" si="14"/>
        <v>30000</v>
      </c>
      <c r="G96" s="16">
        <v>1520</v>
      </c>
      <c r="H96" s="16">
        <v>1520</v>
      </c>
      <c r="I96" s="16">
        <f t="shared" si="13"/>
        <v>28480</v>
      </c>
    </row>
    <row r="97" spans="2:9" x14ac:dyDescent="0.2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2">
      <c r="B98" s="13" t="s">
        <v>24</v>
      </c>
      <c r="C98" s="11"/>
      <c r="D98" s="15">
        <v>1200</v>
      </c>
      <c r="E98" s="16">
        <v>9327.75</v>
      </c>
      <c r="F98" s="15">
        <f t="shared" si="14"/>
        <v>10527.75</v>
      </c>
      <c r="G98" s="16">
        <v>10527.75</v>
      </c>
      <c r="H98" s="16">
        <v>10527.75</v>
      </c>
      <c r="I98" s="16">
        <f t="shared" si="13"/>
        <v>0</v>
      </c>
    </row>
    <row r="99" spans="2:9" x14ac:dyDescent="0.2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x14ac:dyDescent="0.2">
      <c r="B100" s="13" t="s">
        <v>26</v>
      </c>
      <c r="C100" s="11"/>
      <c r="D100" s="15">
        <v>138000</v>
      </c>
      <c r="E100" s="16">
        <v>-40000</v>
      </c>
      <c r="F100" s="15">
        <f t="shared" si="14"/>
        <v>98000</v>
      </c>
      <c r="G100" s="16">
        <v>50020.12</v>
      </c>
      <c r="H100" s="16">
        <v>50020.12</v>
      </c>
      <c r="I100" s="16">
        <f t="shared" si="13"/>
        <v>47979.88</v>
      </c>
    </row>
    <row r="101" spans="2:9" x14ac:dyDescent="0.2">
      <c r="B101" s="13" t="s">
        <v>27</v>
      </c>
      <c r="C101" s="11"/>
      <c r="D101" s="15">
        <v>12000</v>
      </c>
      <c r="E101" s="16">
        <v>40.799999999999997</v>
      </c>
      <c r="F101" s="15">
        <f t="shared" si="14"/>
        <v>12040.8</v>
      </c>
      <c r="G101" s="16">
        <v>12040.8</v>
      </c>
      <c r="H101" s="16">
        <v>12040.8</v>
      </c>
      <c r="I101" s="16">
        <f t="shared" si="13"/>
        <v>0</v>
      </c>
    </row>
    <row r="102" spans="2:9" x14ac:dyDescent="0.2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x14ac:dyDescent="0.2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2">
      <c r="B104" s="3" t="s">
        <v>30</v>
      </c>
      <c r="C104" s="9"/>
      <c r="D104" s="15">
        <f>SUM(D105:D113)</f>
        <v>54000</v>
      </c>
      <c r="E104" s="15">
        <f>SUM(E105:E113)</f>
        <v>8133.0199999999968</v>
      </c>
      <c r="F104" s="15">
        <f>SUM(F105:F113)</f>
        <v>62133.02</v>
      </c>
      <c r="G104" s="15">
        <f>SUM(G105:G113)</f>
        <v>51633.02</v>
      </c>
      <c r="H104" s="15">
        <f>SUM(H105:H113)</f>
        <v>51633.02</v>
      </c>
      <c r="I104" s="16">
        <f t="shared" si="13"/>
        <v>10500</v>
      </c>
    </row>
    <row r="105" spans="2:9" x14ac:dyDescent="0.2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x14ac:dyDescent="0.2">
      <c r="B106" s="13" t="s">
        <v>32</v>
      </c>
      <c r="C106" s="11"/>
      <c r="D106" s="15">
        <v>42000</v>
      </c>
      <c r="E106" s="16">
        <v>-25000</v>
      </c>
      <c r="F106" s="16">
        <f t="shared" ref="F106:F113" si="15">D106+E106</f>
        <v>17000</v>
      </c>
      <c r="G106" s="16">
        <v>6500</v>
      </c>
      <c r="H106" s="16">
        <v>6500</v>
      </c>
      <c r="I106" s="16">
        <f t="shared" si="13"/>
        <v>10500</v>
      </c>
    </row>
    <row r="107" spans="2:9" x14ac:dyDescent="0.2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x14ac:dyDescent="0.2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x14ac:dyDescent="0.2">
      <c r="B109" s="13" t="s">
        <v>35</v>
      </c>
      <c r="C109" s="11"/>
      <c r="D109" s="15">
        <v>12000</v>
      </c>
      <c r="E109" s="16">
        <v>33133.019999999997</v>
      </c>
      <c r="F109" s="16">
        <f t="shared" si="15"/>
        <v>45133.02</v>
      </c>
      <c r="G109" s="16">
        <v>45133.02</v>
      </c>
      <c r="H109" s="16">
        <v>45133.02</v>
      </c>
      <c r="I109" s="16">
        <f t="shared" si="13"/>
        <v>0</v>
      </c>
    </row>
    <row r="110" spans="2:9" x14ac:dyDescent="0.2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2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x14ac:dyDescent="0.2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2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 x14ac:dyDescent="0.2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x14ac:dyDescent="0.2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x14ac:dyDescent="0.2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2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2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2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3" t="s">
        <v>50</v>
      </c>
      <c r="C124" s="9"/>
      <c r="D124" s="15">
        <f>SUM(D125:D133)</f>
        <v>1200</v>
      </c>
      <c r="E124" s="15">
        <f>SUM(E125:E133)</f>
        <v>0</v>
      </c>
      <c r="F124" s="15">
        <f>SUM(F125:F133)</f>
        <v>1200</v>
      </c>
      <c r="G124" s="15">
        <f>SUM(G125:G133)</f>
        <v>0</v>
      </c>
      <c r="H124" s="15">
        <f>SUM(H125:H133)</f>
        <v>0</v>
      </c>
      <c r="I124" s="16">
        <f t="shared" si="13"/>
        <v>1200</v>
      </c>
    </row>
    <row r="125" spans="2:9" x14ac:dyDescent="0.2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x14ac:dyDescent="0.2">
      <c r="B126" s="13" t="s">
        <v>52</v>
      </c>
      <c r="C126" s="11"/>
      <c r="D126" s="15"/>
      <c r="E126" s="16"/>
      <c r="F126" s="16">
        <f t="shared" ref="F126:F133" si="17">D126+E126</f>
        <v>0</v>
      </c>
      <c r="G126" s="16"/>
      <c r="H126" s="16"/>
      <c r="I126" s="16">
        <f t="shared" si="13"/>
        <v>0</v>
      </c>
    </row>
    <row r="127" spans="2:9" x14ac:dyDescent="0.2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2">
      <c r="B128" s="13" t="s">
        <v>54</v>
      </c>
      <c r="C128" s="11"/>
      <c r="D128" s="15">
        <v>1200</v>
      </c>
      <c r="E128" s="16">
        <v>0</v>
      </c>
      <c r="F128" s="16">
        <f t="shared" si="17"/>
        <v>1200</v>
      </c>
      <c r="G128" s="16">
        <v>0</v>
      </c>
      <c r="H128" s="16">
        <v>0</v>
      </c>
      <c r="I128" s="16">
        <f t="shared" si="13"/>
        <v>1200</v>
      </c>
    </row>
    <row r="129" spans="2:9" x14ac:dyDescent="0.2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3" t="s">
        <v>60</v>
      </c>
      <c r="C134" s="9"/>
      <c r="D134" s="15">
        <f>SUM(D135:D137)</f>
        <v>6465201.75</v>
      </c>
      <c r="E134" s="15">
        <f>SUM(E135:E137)</f>
        <v>0</v>
      </c>
      <c r="F134" s="15">
        <f>SUM(F135:F137)</f>
        <v>6465201.75</v>
      </c>
      <c r="G134" s="15">
        <f>SUM(G135:G137)</f>
        <v>229313.49</v>
      </c>
      <c r="H134" s="15">
        <f>SUM(H135:H137)</f>
        <v>229313.49</v>
      </c>
      <c r="I134" s="16">
        <f t="shared" si="13"/>
        <v>6235888.2599999998</v>
      </c>
    </row>
    <row r="135" spans="2:9" x14ac:dyDescent="0.2">
      <c r="B135" s="13" t="s">
        <v>61</v>
      </c>
      <c r="C135" s="11"/>
      <c r="D135" s="15">
        <v>636065</v>
      </c>
      <c r="E135" s="16">
        <v>0.33</v>
      </c>
      <c r="F135" s="16">
        <f>D135+E135</f>
        <v>636065.32999999996</v>
      </c>
      <c r="G135" s="16">
        <v>83617.490000000005</v>
      </c>
      <c r="H135" s="16">
        <v>83617.490000000005</v>
      </c>
      <c r="I135" s="16">
        <f t="shared" si="13"/>
        <v>552447.84</v>
      </c>
    </row>
    <row r="136" spans="2:9" x14ac:dyDescent="0.2">
      <c r="B136" s="13" t="s">
        <v>62</v>
      </c>
      <c r="C136" s="11"/>
      <c r="D136" s="15">
        <v>5829136.75</v>
      </c>
      <c r="E136" s="16">
        <v>-0.33</v>
      </c>
      <c r="F136" s="16">
        <f>D136+E136</f>
        <v>5829136.4199999999</v>
      </c>
      <c r="G136" s="16">
        <v>145696</v>
      </c>
      <c r="H136" s="16">
        <v>145696</v>
      </c>
      <c r="I136" s="16">
        <f t="shared" si="13"/>
        <v>5683440.4199999999</v>
      </c>
    </row>
    <row r="137" spans="2:9" x14ac:dyDescent="0.2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x14ac:dyDescent="0.2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2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2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2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2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2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2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2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2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2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3"/>
      <c r="C159" s="9"/>
      <c r="D159" s="15"/>
      <c r="E159" s="16"/>
      <c r="F159" s="16"/>
      <c r="G159" s="16"/>
      <c r="H159" s="16"/>
      <c r="I159" s="16"/>
    </row>
    <row r="160" spans="2:9" x14ac:dyDescent="0.2">
      <c r="B160" s="4" t="s">
        <v>86</v>
      </c>
      <c r="C160" s="10"/>
      <c r="D160" s="14">
        <f t="shared" ref="D160:I160" si="21">D10+D85</f>
        <v>17239730.490000002</v>
      </c>
      <c r="E160" s="14">
        <f t="shared" si="21"/>
        <v>0</v>
      </c>
      <c r="F160" s="14">
        <f t="shared" si="21"/>
        <v>17239730.490000002</v>
      </c>
      <c r="G160" s="14">
        <f t="shared" si="21"/>
        <v>6192455.7299999995</v>
      </c>
      <c r="H160" s="14">
        <f t="shared" si="21"/>
        <v>6192455.7299999995</v>
      </c>
      <c r="I160" s="14">
        <f t="shared" si="21"/>
        <v>11047274.759999998</v>
      </c>
    </row>
    <row r="161" spans="2:9" ht="13.5" thickBot="1" x14ac:dyDescent="0.25">
      <c r="B161" s="5"/>
      <c r="C161" s="12"/>
      <c r="D161" s="17"/>
      <c r="E161" s="18"/>
      <c r="F161" s="18"/>
      <c r="G161" s="18"/>
      <c r="H161" s="18"/>
      <c r="I161" s="18"/>
    </row>
  </sheetData>
  <sheetProtection sheet="1" objects="1" scenarios="1"/>
  <mergeCells count="12">
    <mergeCell ref="I7:I9"/>
    <mergeCell ref="D7:H8"/>
    <mergeCell ref="B39:C39"/>
    <mergeCell ref="B49:C49"/>
    <mergeCell ref="B63:C63"/>
    <mergeCell ref="B114:C114"/>
    <mergeCell ref="B7:C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>ISAF-9c97cc49-86c8-985c-3198-d47f4518c960
8/10/2022 9:38:01 PM</oddFooter>
    <evenFooter>ISAF-9c97cc49-86c8-985c-3198-d47f4518c960
8/10/2022 9:38:01 PM</evenFooter>
  </headerFooter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sony</cp:lastModifiedBy>
  <cp:lastPrinted>2016-12-20T19:53:14Z</cp:lastPrinted>
  <dcterms:created xsi:type="dcterms:W3CDTF">2016-10-11T20:25:15Z</dcterms:created>
  <dcterms:modified xsi:type="dcterms:W3CDTF">2022-08-11T06:04:41Z</dcterms:modified>
</cp:coreProperties>
</file>